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0" windowWidth="18735" windowHeight="73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5" i="1" l="1"/>
  <c r="T34" i="1"/>
  <c r="S34" i="1"/>
  <c r="R34" i="1"/>
  <c r="P34" i="1"/>
  <c r="O34" i="1"/>
  <c r="N34" i="1"/>
  <c r="L34" i="1"/>
  <c r="K34" i="1"/>
  <c r="J34" i="1"/>
  <c r="H34" i="1"/>
  <c r="G34" i="1"/>
  <c r="F34" i="1"/>
  <c r="D34" i="1"/>
  <c r="C34" i="1"/>
  <c r="B34" i="1"/>
  <c r="T20" i="1"/>
  <c r="S20" i="1"/>
  <c r="R20" i="1"/>
  <c r="P20" i="1"/>
  <c r="O20" i="1"/>
  <c r="N20" i="1"/>
  <c r="L20" i="1"/>
  <c r="K20" i="1"/>
  <c r="J20" i="1"/>
  <c r="H20" i="1"/>
  <c r="G20" i="1"/>
  <c r="F20" i="1"/>
  <c r="D20" i="1"/>
  <c r="C20" i="1"/>
  <c r="B20" i="1"/>
  <c r="U35" i="1"/>
  <c r="U21" i="1"/>
  <c r="T36" i="1" l="1"/>
  <c r="L35" i="1"/>
  <c r="P35" i="1" s="1"/>
  <c r="J35" i="1"/>
  <c r="C35" i="1"/>
  <c r="R22" i="1"/>
  <c r="R36" i="1" s="1"/>
  <c r="T22" i="1"/>
  <c r="C21" i="1"/>
  <c r="N21" i="1"/>
  <c r="N35" i="1" s="1"/>
  <c r="J21" i="1"/>
  <c r="F21" i="1"/>
  <c r="F35" i="1" s="1"/>
  <c r="B21" i="1"/>
  <c r="B35" i="1" s="1"/>
  <c r="H21" i="1"/>
  <c r="L21" i="1" s="1"/>
  <c r="P21" i="1" s="1"/>
  <c r="N23" i="1" l="1"/>
  <c r="F23" i="1"/>
  <c r="F24" i="1"/>
  <c r="F25" i="1"/>
  <c r="F26" i="1"/>
  <c r="J23" i="1"/>
  <c r="J24" i="1"/>
  <c r="J25" i="1"/>
  <c r="J26" i="1"/>
  <c r="N24" i="1"/>
  <c r="N25" i="1"/>
  <c r="N26" i="1"/>
  <c r="N39" i="1" l="1"/>
  <c r="O39" i="1" s="1"/>
  <c r="P39" i="1" s="1"/>
  <c r="O25" i="1"/>
  <c r="K26" i="1"/>
  <c r="J40" i="1"/>
  <c r="K40" i="1" s="1"/>
  <c r="L40" i="1" s="1"/>
  <c r="K24" i="1"/>
  <c r="J38" i="1"/>
  <c r="K38" i="1" s="1"/>
  <c r="L38" i="1" s="1"/>
  <c r="F40" i="1"/>
  <c r="G40" i="1" s="1"/>
  <c r="H40" i="1" s="1"/>
  <c r="G26" i="1"/>
  <c r="F38" i="1"/>
  <c r="G38" i="1" s="1"/>
  <c r="H38" i="1" s="1"/>
  <c r="G24" i="1"/>
  <c r="N37" i="1"/>
  <c r="O37" i="1" s="1"/>
  <c r="P37" i="1" s="1"/>
  <c r="O23" i="1"/>
  <c r="O26" i="1"/>
  <c r="N40" i="1"/>
  <c r="O40" i="1" s="1"/>
  <c r="P40" i="1" s="1"/>
  <c r="O24" i="1"/>
  <c r="P23" i="1" s="1"/>
  <c r="N38" i="1"/>
  <c r="O38" i="1" s="1"/>
  <c r="P38" i="1" s="1"/>
  <c r="J39" i="1"/>
  <c r="K39" i="1" s="1"/>
  <c r="L39" i="1" s="1"/>
  <c r="K25" i="1"/>
  <c r="J37" i="1"/>
  <c r="K37" i="1" s="1"/>
  <c r="L37" i="1" s="1"/>
  <c r="K23" i="1"/>
  <c r="F39" i="1"/>
  <c r="G39" i="1" s="1"/>
  <c r="H39" i="1" s="1"/>
  <c r="G25" i="1"/>
  <c r="F37" i="1"/>
  <c r="G37" i="1" s="1"/>
  <c r="H37" i="1" s="1"/>
  <c r="G23" i="1"/>
  <c r="H23" i="1" s="1"/>
  <c r="H24" i="1"/>
  <c r="P26" i="1"/>
  <c r="L25" i="1"/>
  <c r="H25" i="1"/>
  <c r="H7" i="1"/>
  <c r="G7" i="1"/>
  <c r="B22" i="1"/>
  <c r="B36" i="1" s="1"/>
  <c r="D22" i="1"/>
  <c r="D36" i="1" s="1"/>
  <c r="O12" i="1"/>
  <c r="P12" i="1" s="1"/>
  <c r="O11" i="1"/>
  <c r="P11" i="1" s="1"/>
  <c r="O10" i="1"/>
  <c r="P10" i="1" s="1"/>
  <c r="O9" i="1"/>
  <c r="P9" i="1" s="1"/>
  <c r="K12" i="1"/>
  <c r="L12" i="1" s="1"/>
  <c r="K11" i="1"/>
  <c r="L11" i="1" s="1"/>
  <c r="K10" i="1"/>
  <c r="L10" i="1" s="1"/>
  <c r="K9" i="1"/>
  <c r="L9" i="1" s="1"/>
  <c r="G12" i="1"/>
  <c r="H12" i="1" s="1"/>
  <c r="G11" i="1"/>
  <c r="H11" i="1" s="1"/>
  <c r="G10" i="1"/>
  <c r="H10" i="1" s="1"/>
  <c r="G9" i="1"/>
  <c r="H9" i="1" s="1"/>
  <c r="C10" i="1"/>
  <c r="C11" i="1"/>
  <c r="C12" i="1"/>
  <c r="C9" i="1"/>
  <c r="D9" i="1" s="1"/>
  <c r="R9" i="1" s="1"/>
  <c r="P22" i="1"/>
  <c r="P36" i="1" s="1"/>
  <c r="L22" i="1"/>
  <c r="L36" i="1" s="1"/>
  <c r="H22" i="1"/>
  <c r="H36" i="1" s="1"/>
  <c r="N22" i="1"/>
  <c r="N36" i="1" s="1"/>
  <c r="J22" i="1"/>
  <c r="J36" i="1" s="1"/>
  <c r="F22" i="1"/>
  <c r="F36" i="1" s="1"/>
  <c r="B26" i="1"/>
  <c r="B25" i="1"/>
  <c r="B24" i="1"/>
  <c r="B23" i="1"/>
  <c r="A24" i="1"/>
  <c r="A38" i="1" s="1"/>
  <c r="A25" i="1"/>
  <c r="A39" i="1" s="1"/>
  <c r="A26" i="1"/>
  <c r="A40" i="1" s="1"/>
  <c r="A23" i="1"/>
  <c r="A37" i="1" s="1"/>
  <c r="P24" i="1" l="1"/>
  <c r="L24" i="1"/>
  <c r="H26" i="1"/>
  <c r="P25" i="1"/>
  <c r="L26" i="1"/>
  <c r="B40" i="1"/>
  <c r="C40" i="1" s="1"/>
  <c r="C26" i="1"/>
  <c r="B37" i="1"/>
  <c r="C37" i="1" s="1"/>
  <c r="D37" i="1" s="1"/>
  <c r="R37" i="1" s="1"/>
  <c r="T37" i="1" s="1"/>
  <c r="C23" i="1"/>
  <c r="B39" i="1"/>
  <c r="C39" i="1" s="1"/>
  <c r="D39" i="1" s="1"/>
  <c r="R39" i="1" s="1"/>
  <c r="T39" i="1" s="1"/>
  <c r="C25" i="1"/>
  <c r="D24" i="1" s="1"/>
  <c r="L23" i="1"/>
  <c r="B38" i="1"/>
  <c r="C38" i="1" s="1"/>
  <c r="C24" i="1"/>
  <c r="L7" i="1"/>
  <c r="P7" i="1" s="1"/>
  <c r="K7" i="1"/>
  <c r="G21" i="1"/>
  <c r="G35" i="1" s="1"/>
  <c r="D12" i="1"/>
  <c r="R12" i="1" s="1"/>
  <c r="D25" i="1" l="1"/>
  <c r="R25" i="1" s="1"/>
  <c r="D26" i="1"/>
  <c r="D23" i="1"/>
  <c r="R23" i="1" s="1"/>
  <c r="D40" i="1"/>
  <c r="R40" i="1" s="1"/>
  <c r="T40" i="1" s="1"/>
  <c r="D38" i="1"/>
  <c r="R38" i="1" s="1"/>
  <c r="T38" i="1" s="1"/>
  <c r="U37" i="1" s="1"/>
  <c r="O7" i="1"/>
  <c r="O21" i="1" s="1"/>
  <c r="O35" i="1" s="1"/>
  <c r="K21" i="1"/>
  <c r="K35" i="1" s="1"/>
  <c r="R26" i="1"/>
  <c r="R24" i="1"/>
  <c r="D11" i="1"/>
  <c r="R11" i="1" s="1"/>
  <c r="S23" i="1" l="1"/>
  <c r="U39" i="1"/>
  <c r="U38" i="1"/>
  <c r="U40" i="1"/>
  <c r="S24" i="1"/>
  <c r="T24" i="1" s="1"/>
  <c r="S26" i="1"/>
  <c r="T23" i="1"/>
  <c r="S25" i="1"/>
  <c r="T25" i="1" s="1"/>
  <c r="T26" i="1"/>
  <c r="D10" i="1"/>
  <c r="U25" i="1" l="1"/>
  <c r="U23" i="1"/>
  <c r="U26" i="1"/>
  <c r="U24" i="1"/>
  <c r="R10" i="1"/>
  <c r="S9" i="1" s="1"/>
  <c r="S10" i="1" l="1"/>
  <c r="S12" i="1"/>
  <c r="S11" i="1"/>
  <c r="T9" i="1" l="1"/>
  <c r="T11" i="1"/>
  <c r="T10" i="1"/>
  <c r="U9" i="1" s="1"/>
  <c r="T12" i="1"/>
  <c r="U11" i="1" l="1"/>
  <c r="U12" i="1"/>
  <c r="U10" i="1"/>
</calcChain>
</file>

<file path=xl/sharedStrings.xml><?xml version="1.0" encoding="utf-8"?>
<sst xmlns="http://schemas.openxmlformats.org/spreadsheetml/2006/main" count="85" uniqueCount="39">
  <si>
    <t>Distributed</t>
  </si>
  <si>
    <t>Ideal</t>
  </si>
  <si>
    <t>decisionAccelerator Ranking Calculations</t>
  </si>
  <si>
    <t>Alt 1</t>
  </si>
  <si>
    <t>Alt 2</t>
  </si>
  <si>
    <t>Alt 3</t>
  </si>
  <si>
    <t>Alt 4</t>
  </si>
  <si>
    <t>Formula</t>
  </si>
  <si>
    <t>Value ($M)</t>
  </si>
  <si>
    <t>Value
Low = 1
Medium = 3
High = 9</t>
  </si>
  <si>
    <t>A</t>
  </si>
  <si>
    <t>B</t>
  </si>
  <si>
    <t>C</t>
  </si>
  <si>
    <t>Totals</t>
  </si>
  <si>
    <t>D</t>
  </si>
  <si>
    <t>E</t>
  </si>
  <si>
    <t>Final Priorities</t>
  </si>
  <si>
    <t>Column E / Sum of Column E</t>
  </si>
  <si>
    <r>
      <t xml:space="preserve">Ideal Mode
</t>
    </r>
    <r>
      <rPr>
        <sz val="10"/>
        <color theme="0"/>
        <rFont val="Arial"/>
        <family val="2"/>
      </rPr>
      <t>Alternatives are ranked relative to the winner</t>
    </r>
  </si>
  <si>
    <t>Sum of Column Cs</t>
  </si>
  <si>
    <t>Value / (Max-Min)</t>
  </si>
  <si>
    <t>Column B x Objective Priority</t>
  </si>
  <si>
    <t>Column B x Objective Priority / Sum Col B + 1</t>
  </si>
  <si>
    <t>Value/Max Column D</t>
  </si>
  <si>
    <t>Value/Sum Column D</t>
  </si>
  <si>
    <t>Column E in %</t>
  </si>
  <si>
    <t>Normalized Priorities</t>
  </si>
  <si>
    <t>Grid Mode</t>
  </si>
  <si>
    <r>
      <t xml:space="preserve">Distributed Mode
</t>
    </r>
    <r>
      <rPr>
        <sz val="10"/>
        <color theme="0"/>
        <rFont val="Arial"/>
        <family val="2"/>
      </rPr>
      <t>Priorities of the alternatives are distributed</t>
    </r>
  </si>
  <si>
    <t>Objective 1</t>
  </si>
  <si>
    <t>Objective 2</t>
  </si>
  <si>
    <t>Objective 3</t>
  </si>
  <si>
    <t>Objective 4</t>
  </si>
  <si>
    <t>Step 1</t>
  </si>
  <si>
    <t>Step 2</t>
  </si>
  <si>
    <t>Step 3</t>
  </si>
  <si>
    <t>F</t>
  </si>
  <si>
    <t>Column F / Max Column F</t>
  </si>
  <si>
    <t>Step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</si>
</sst>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0"/>
    <numFmt numFmtId="166" formatCode="&quot;$&quot;#,##0"/>
    <numFmt numFmtId="167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0" tint="-0.499984740745262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2" fillId="0" borderId="0" xfId="0" applyNumberFormat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3" fillId="4" borderId="0" xfId="0" applyFont="1" applyFill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top" wrapText="1"/>
    </xf>
    <xf numFmtId="0" fontId="3" fillId="0" borderId="0" xfId="0" applyFont="1" applyFill="1" applyAlignment="1"/>
    <xf numFmtId="166" fontId="2" fillId="0" borderId="0" xfId="0" applyNumberFormat="1" applyFont="1" applyFill="1"/>
    <xf numFmtId="165" fontId="2" fillId="0" borderId="0" xfId="0" applyNumberFormat="1" applyFont="1" applyFill="1"/>
    <xf numFmtId="0" fontId="2" fillId="0" borderId="0" xfId="0" applyFont="1" applyFill="1"/>
    <xf numFmtId="166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Border="1"/>
    <xf numFmtId="166" fontId="3" fillId="0" borderId="1" xfId="0" applyNumberFormat="1" applyFont="1" applyBorder="1"/>
    <xf numFmtId="166" fontId="3" fillId="0" borderId="3" xfId="0" applyNumberFormat="1" applyFont="1" applyBorder="1"/>
    <xf numFmtId="2" fontId="3" fillId="0" borderId="3" xfId="0" applyNumberFormat="1" applyFont="1" applyBorder="1"/>
    <xf numFmtId="165" fontId="3" fillId="0" borderId="1" xfId="0" applyNumberFormat="1" applyFont="1" applyBorder="1"/>
    <xf numFmtId="165" fontId="3" fillId="0" borderId="3" xfId="0" applyNumberFormat="1" applyFont="1" applyBorder="1"/>
    <xf numFmtId="0" fontId="3" fillId="5" borderId="2" xfId="0" quotePrefix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164" fontId="3" fillId="0" borderId="1" xfId="1" applyNumberFormat="1" applyFont="1" applyBorder="1"/>
    <xf numFmtId="164" fontId="3" fillId="0" borderId="3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vertical="top"/>
    </xf>
    <xf numFmtId="167" fontId="3" fillId="0" borderId="1" xfId="0" applyNumberFormat="1" applyFont="1" applyBorder="1"/>
    <xf numFmtId="167" fontId="3" fillId="0" borderId="3" xfId="0" applyNumberFormat="1" applyFont="1" applyBorder="1"/>
    <xf numFmtId="164" fontId="3" fillId="0" borderId="1" xfId="1" applyNumberFormat="1" applyFont="1" applyFill="1" applyBorder="1"/>
    <xf numFmtId="164" fontId="3" fillId="0" borderId="3" xfId="1" applyNumberFormat="1" applyFont="1" applyFill="1" applyBorder="1"/>
    <xf numFmtId="164" fontId="3" fillId="0" borderId="0" xfId="0" applyNumberFormat="1" applyFont="1" applyFill="1"/>
    <xf numFmtId="164" fontId="3" fillId="2" borderId="0" xfId="1" applyNumberFormat="1" applyFont="1" applyFill="1" applyAlignment="1">
      <alignment horizontal="right" vertical="center"/>
    </xf>
    <xf numFmtId="164" fontId="3" fillId="2" borderId="0" xfId="1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40"/>
  <sheetViews>
    <sheetView showGridLines="0" showRowColHeaders="0" tabSelected="1" workbookViewId="0">
      <selection activeCell="U27" sqref="U27"/>
    </sheetView>
  </sheetViews>
  <sheetFormatPr defaultRowHeight="12.75" x14ac:dyDescent="0.2"/>
  <cols>
    <col min="1" max="1" width="8.140625" style="1" customWidth="1"/>
    <col min="2" max="2" width="6.28515625" style="1" customWidth="1"/>
    <col min="3" max="3" width="10.5703125" style="1" customWidth="1"/>
    <col min="4" max="4" width="13.7109375" style="1" customWidth="1"/>
    <col min="5" max="5" width="5.140625" style="1" customWidth="1"/>
    <col min="6" max="7" width="10.5703125" style="1" customWidth="1"/>
    <col min="8" max="8" width="13.7109375" style="1" customWidth="1"/>
    <col min="9" max="9" width="9.140625" style="1"/>
    <col min="10" max="11" width="10.5703125" style="1" customWidth="1"/>
    <col min="12" max="12" width="13.7109375" style="1" customWidth="1"/>
    <col min="13" max="13" width="9.140625" style="1"/>
    <col min="14" max="15" width="10.5703125" style="1" customWidth="1"/>
    <col min="16" max="16" width="13.7109375" style="1" customWidth="1"/>
    <col min="17" max="17" width="9.140625" style="1"/>
    <col min="18" max="18" width="12.28515625" style="1" customWidth="1"/>
    <col min="19" max="19" width="16.140625" style="1" customWidth="1"/>
    <col min="20" max="20" width="17.140625" style="2" customWidth="1"/>
    <col min="21" max="21" width="18" style="1" customWidth="1"/>
    <col min="22" max="22" width="20.5703125" style="1" bestFit="1" customWidth="1"/>
    <col min="23" max="16384" width="9.140625" style="1"/>
  </cols>
  <sheetData>
    <row r="1" spans="1:21" ht="42.75" customHeight="1" x14ac:dyDescent="0.2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3" spans="1:21" ht="31.5" customHeight="1" x14ac:dyDescent="0.2">
      <c r="A3" s="44" t="s">
        <v>18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20.100000000000001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 x14ac:dyDescent="0.2">
      <c r="C5" s="46" t="s">
        <v>33</v>
      </c>
      <c r="D5" s="46" t="s">
        <v>34</v>
      </c>
      <c r="E5" s="10"/>
      <c r="F5" s="10"/>
      <c r="G5" s="46" t="s">
        <v>33</v>
      </c>
      <c r="H5" s="46" t="s">
        <v>34</v>
      </c>
      <c r="I5" s="10"/>
      <c r="J5" s="10"/>
      <c r="K5" s="46" t="s">
        <v>33</v>
      </c>
      <c r="L5" s="46" t="s">
        <v>34</v>
      </c>
      <c r="M5" s="10"/>
      <c r="N5" s="10"/>
      <c r="O5" s="46" t="s">
        <v>33</v>
      </c>
      <c r="P5" s="46" t="s">
        <v>34</v>
      </c>
      <c r="R5" s="46" t="s">
        <v>35</v>
      </c>
      <c r="S5" s="47" t="s">
        <v>38</v>
      </c>
      <c r="T5" s="47"/>
    </row>
    <row r="6" spans="1:21" x14ac:dyDescent="0.2">
      <c r="B6" s="5" t="s">
        <v>10</v>
      </c>
      <c r="C6" s="5" t="s">
        <v>11</v>
      </c>
      <c r="D6" s="5" t="s">
        <v>12</v>
      </c>
      <c r="E6" s="10"/>
      <c r="F6" s="5" t="s">
        <v>10</v>
      </c>
      <c r="G6" s="5" t="s">
        <v>11</v>
      </c>
      <c r="H6" s="5" t="s">
        <v>12</v>
      </c>
      <c r="I6" s="10"/>
      <c r="J6" s="5" t="s">
        <v>10</v>
      </c>
      <c r="K6" s="5" t="s">
        <v>11</v>
      </c>
      <c r="L6" s="5" t="s">
        <v>12</v>
      </c>
      <c r="M6" s="10"/>
      <c r="N6" s="5" t="s">
        <v>10</v>
      </c>
      <c r="O6" s="5" t="s">
        <v>11</v>
      </c>
      <c r="P6" s="5" t="s">
        <v>12</v>
      </c>
      <c r="R6" s="5" t="s">
        <v>14</v>
      </c>
      <c r="S6" s="5" t="s">
        <v>15</v>
      </c>
      <c r="T6" s="5" t="s">
        <v>36</v>
      </c>
    </row>
    <row r="7" spans="1:21" s="9" customFormat="1" ht="52.5" customHeight="1" x14ac:dyDescent="0.25">
      <c r="A7" s="9" t="s">
        <v>7</v>
      </c>
      <c r="B7" s="18" t="s">
        <v>8</v>
      </c>
      <c r="C7" s="30" t="s">
        <v>20</v>
      </c>
      <c r="D7" s="18" t="s">
        <v>21</v>
      </c>
      <c r="E7" s="13"/>
      <c r="F7" s="18" t="s">
        <v>9</v>
      </c>
      <c r="G7" s="30" t="str">
        <f>C7</f>
        <v>Value / (Max-Min)</v>
      </c>
      <c r="H7" s="18" t="str">
        <f>D7</f>
        <v>Column B x Objective Priority</v>
      </c>
      <c r="I7" s="13"/>
      <c r="J7" s="18" t="s">
        <v>9</v>
      </c>
      <c r="K7" s="30" t="str">
        <f>G7</f>
        <v>Value / (Max-Min)</v>
      </c>
      <c r="L7" s="18" t="str">
        <f>H7</f>
        <v>Column B x Objective Priority</v>
      </c>
      <c r="M7" s="13"/>
      <c r="N7" s="18" t="s">
        <v>9</v>
      </c>
      <c r="O7" s="30" t="str">
        <f>K7</f>
        <v>Value / (Max-Min)</v>
      </c>
      <c r="P7" s="18" t="str">
        <f>L7</f>
        <v>Column B x Objective Priority</v>
      </c>
      <c r="R7" s="30" t="s">
        <v>19</v>
      </c>
      <c r="S7" s="30" t="s">
        <v>23</v>
      </c>
      <c r="T7" s="30" t="s">
        <v>17</v>
      </c>
      <c r="U7" s="30" t="s">
        <v>37</v>
      </c>
    </row>
    <row r="8" spans="1:21" s="14" customFormat="1" ht="18" customHeight="1" x14ac:dyDescent="0.25">
      <c r="B8" s="15" t="s">
        <v>29</v>
      </c>
      <c r="C8" s="15"/>
      <c r="D8" s="16">
        <v>0.4</v>
      </c>
      <c r="E8" s="17"/>
      <c r="F8" s="15" t="s">
        <v>30</v>
      </c>
      <c r="G8" s="15"/>
      <c r="H8" s="16">
        <v>0.3</v>
      </c>
      <c r="I8" s="17"/>
      <c r="J8" s="15" t="s">
        <v>31</v>
      </c>
      <c r="K8" s="15"/>
      <c r="L8" s="16">
        <v>0.2</v>
      </c>
      <c r="M8" s="17"/>
      <c r="N8" s="15" t="s">
        <v>32</v>
      </c>
      <c r="O8" s="15"/>
      <c r="P8" s="16">
        <v>0.1</v>
      </c>
      <c r="R8" s="31" t="s">
        <v>13</v>
      </c>
      <c r="S8" s="31" t="s">
        <v>1</v>
      </c>
      <c r="T8" s="42" t="s">
        <v>16</v>
      </c>
      <c r="U8" s="43" t="s">
        <v>26</v>
      </c>
    </row>
    <row r="9" spans="1:21" s="7" customFormat="1" x14ac:dyDescent="0.2">
      <c r="A9" s="12" t="s">
        <v>3</v>
      </c>
      <c r="B9" s="23">
        <v>200</v>
      </c>
      <c r="C9" s="37">
        <f>B9/MAX(B$9:B$12)</f>
        <v>1</v>
      </c>
      <c r="D9" s="24">
        <f>C9*D$8</f>
        <v>0.4</v>
      </c>
      <c r="E9" s="6"/>
      <c r="F9" s="34">
        <v>3</v>
      </c>
      <c r="G9" s="24">
        <f>F9/MAX(F$9:F$12)</f>
        <v>0.33333333333333331</v>
      </c>
      <c r="H9" s="24">
        <f>G9*H$8</f>
        <v>9.9999999999999992E-2</v>
      </c>
      <c r="I9" s="6"/>
      <c r="J9" s="34">
        <v>9</v>
      </c>
      <c r="K9" s="24">
        <f>J9/MAX(J$9:J$12)</f>
        <v>1</v>
      </c>
      <c r="L9" s="24">
        <f>K9*L$8</f>
        <v>0.2</v>
      </c>
      <c r="M9" s="6"/>
      <c r="N9" s="34">
        <v>9</v>
      </c>
      <c r="O9" s="24">
        <f>N9/MAX(N$9:N$12)</f>
        <v>1</v>
      </c>
      <c r="P9" s="24">
        <f>O9*P$8</f>
        <v>0.1</v>
      </c>
      <c r="R9" s="28">
        <f>SUM(D9,H9,L9,P9)</f>
        <v>0.79999999999999993</v>
      </c>
      <c r="S9" s="24">
        <f>R9/MAX(R$9:R$12)</f>
        <v>1</v>
      </c>
      <c r="T9" s="32">
        <f>S9/SUM(S$9:S$12)</f>
        <v>0.39408866995073888</v>
      </c>
      <c r="U9" s="39">
        <f>1/MAX(T$9:T$12)*T9</f>
        <v>0.99999999999999989</v>
      </c>
    </row>
    <row r="10" spans="1:21" x14ac:dyDescent="0.2">
      <c r="A10" s="12" t="s">
        <v>4</v>
      </c>
      <c r="B10" s="25">
        <v>25</v>
      </c>
      <c r="C10" s="37">
        <f t="shared" ref="C10:C12" si="0">B10/MAX(B$9:B$12)</f>
        <v>0.125</v>
      </c>
      <c r="D10" s="24">
        <f>C10*D$8</f>
        <v>0.05</v>
      </c>
      <c r="F10" s="34">
        <v>9</v>
      </c>
      <c r="G10" s="24">
        <f t="shared" ref="G10:G12" si="1">F10/MAX(F$9:F$12)</f>
        <v>1</v>
      </c>
      <c r="H10" s="24">
        <f>G10*H$8</f>
        <v>0.3</v>
      </c>
      <c r="J10" s="34">
        <v>3</v>
      </c>
      <c r="K10" s="24">
        <f t="shared" ref="K10:K12" si="2">J10/MAX(J$9:J$12)</f>
        <v>0.33333333333333331</v>
      </c>
      <c r="L10" s="24">
        <f>K10*L$8</f>
        <v>6.6666666666666666E-2</v>
      </c>
      <c r="N10" s="34">
        <v>9</v>
      </c>
      <c r="O10" s="24">
        <f t="shared" ref="O10:O12" si="3">N10/MAX(N$9:N$12)</f>
        <v>1</v>
      </c>
      <c r="P10" s="24">
        <f>O10*P$8</f>
        <v>0.1</v>
      </c>
      <c r="R10" s="28">
        <f>SUM(D10,H10,L10,P10)</f>
        <v>0.51666666666666661</v>
      </c>
      <c r="S10" s="24">
        <f t="shared" ref="S10:S12" si="4">R10/MAX(R$9:R$12)</f>
        <v>0.64583333333333326</v>
      </c>
      <c r="T10" s="32">
        <f t="shared" ref="T10:T12" si="5">S10/SUM(S$9:S$12)</f>
        <v>0.25451559934318552</v>
      </c>
      <c r="U10" s="39">
        <f t="shared" ref="U10:U12" si="6">1/MAX(T$9:T$12)*T10</f>
        <v>0.64583333333333326</v>
      </c>
    </row>
    <row r="11" spans="1:21" x14ac:dyDescent="0.2">
      <c r="A11" s="12" t="s">
        <v>5</v>
      </c>
      <c r="B11" s="25">
        <v>20</v>
      </c>
      <c r="C11" s="37">
        <f t="shared" si="0"/>
        <v>0.1</v>
      </c>
      <c r="D11" s="24">
        <f>C11*D$8</f>
        <v>4.0000000000000008E-2</v>
      </c>
      <c r="F11" s="34">
        <v>3</v>
      </c>
      <c r="G11" s="24">
        <f t="shared" si="1"/>
        <v>0.33333333333333331</v>
      </c>
      <c r="H11" s="24">
        <f>G11*H$8</f>
        <v>9.9999999999999992E-2</v>
      </c>
      <c r="J11" s="34">
        <v>9</v>
      </c>
      <c r="K11" s="24">
        <f t="shared" si="2"/>
        <v>1</v>
      </c>
      <c r="L11" s="24">
        <f>K11*L$8</f>
        <v>0.2</v>
      </c>
      <c r="N11" s="34">
        <v>9</v>
      </c>
      <c r="O11" s="24">
        <f t="shared" si="3"/>
        <v>1</v>
      </c>
      <c r="P11" s="24">
        <f>O11*P$8</f>
        <v>0.1</v>
      </c>
      <c r="R11" s="28">
        <f>SUM(D11,H11,L11,P11)</f>
        <v>0.44000000000000006</v>
      </c>
      <c r="S11" s="24">
        <f t="shared" si="4"/>
        <v>0.55000000000000016</v>
      </c>
      <c r="T11" s="32">
        <f t="shared" si="5"/>
        <v>0.21674876847290644</v>
      </c>
      <c r="U11" s="39">
        <f t="shared" si="6"/>
        <v>0.55000000000000016</v>
      </c>
    </row>
    <row r="12" spans="1:21" x14ac:dyDescent="0.2">
      <c r="A12" s="12" t="s">
        <v>6</v>
      </c>
      <c r="B12" s="26">
        <v>70</v>
      </c>
      <c r="C12" s="38">
        <f t="shared" si="0"/>
        <v>0.35</v>
      </c>
      <c r="D12" s="27">
        <f>C12*D$8</f>
        <v>0.13999999999999999</v>
      </c>
      <c r="F12" s="35">
        <v>3</v>
      </c>
      <c r="G12" s="27">
        <f t="shared" si="1"/>
        <v>0.33333333333333331</v>
      </c>
      <c r="H12" s="27">
        <f>G12*H$8</f>
        <v>9.9999999999999992E-2</v>
      </c>
      <c r="J12" s="35">
        <v>1</v>
      </c>
      <c r="K12" s="27">
        <f t="shared" si="2"/>
        <v>0.1111111111111111</v>
      </c>
      <c r="L12" s="27">
        <f>K12*L$8</f>
        <v>2.2222222222222223E-2</v>
      </c>
      <c r="N12" s="35">
        <v>1</v>
      </c>
      <c r="O12" s="27">
        <f t="shared" si="3"/>
        <v>0.1111111111111111</v>
      </c>
      <c r="P12" s="27">
        <f>O12*P$8</f>
        <v>1.1111111111111112E-2</v>
      </c>
      <c r="R12" s="29">
        <f>SUM(D12,H12,L12,P12)</f>
        <v>0.27333333333333332</v>
      </c>
      <c r="S12" s="27">
        <f t="shared" si="4"/>
        <v>0.34166666666666667</v>
      </c>
      <c r="T12" s="33">
        <f t="shared" si="5"/>
        <v>0.13464696223316913</v>
      </c>
      <c r="U12" s="40">
        <f t="shared" si="6"/>
        <v>0.34166666666666667</v>
      </c>
    </row>
    <row r="13" spans="1:21" x14ac:dyDescent="0.2">
      <c r="B13" s="11"/>
      <c r="C13" s="4"/>
      <c r="D13" s="4"/>
      <c r="H13" s="4"/>
      <c r="K13" s="4"/>
      <c r="L13" s="4"/>
      <c r="O13" s="4"/>
      <c r="P13" s="4"/>
      <c r="R13" s="4"/>
      <c r="S13" s="4"/>
    </row>
    <row r="14" spans="1:21" x14ac:dyDescent="0.2">
      <c r="A14" s="19"/>
      <c r="B14" s="20"/>
      <c r="C14" s="21"/>
      <c r="D14" s="21"/>
      <c r="E14" s="7"/>
      <c r="F14" s="22"/>
      <c r="G14" s="22"/>
      <c r="H14" s="21"/>
      <c r="I14" s="7"/>
      <c r="J14" s="22"/>
      <c r="K14" s="22"/>
      <c r="L14" s="21"/>
      <c r="M14" s="7"/>
      <c r="N14" s="22"/>
      <c r="O14" s="22"/>
      <c r="P14" s="21"/>
      <c r="R14" s="8"/>
      <c r="S14" s="8"/>
      <c r="T14" s="3"/>
    </row>
    <row r="17" spans="1:21" ht="31.5" customHeight="1" x14ac:dyDescent="0.2">
      <c r="A17" s="44" t="s">
        <v>28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x14ac:dyDescent="0.2">
      <c r="R18" s="4"/>
    </row>
    <row r="19" spans="1:21" x14ac:dyDescent="0.2">
      <c r="C19" s="46" t="s">
        <v>33</v>
      </c>
      <c r="D19" s="46" t="s">
        <v>34</v>
      </c>
      <c r="E19" s="10"/>
      <c r="F19" s="10"/>
      <c r="G19" s="46" t="s">
        <v>33</v>
      </c>
      <c r="H19" s="46" t="s">
        <v>34</v>
      </c>
      <c r="I19" s="10"/>
      <c r="J19" s="10"/>
      <c r="K19" s="46" t="s">
        <v>33</v>
      </c>
      <c r="L19" s="46" t="s">
        <v>34</v>
      </c>
      <c r="M19" s="10"/>
      <c r="N19" s="10"/>
      <c r="O19" s="46" t="s">
        <v>33</v>
      </c>
      <c r="P19" s="46" t="s">
        <v>34</v>
      </c>
      <c r="R19" s="46" t="s">
        <v>35</v>
      </c>
      <c r="S19" s="47" t="s">
        <v>38</v>
      </c>
      <c r="T19" s="47"/>
    </row>
    <row r="20" spans="1:21" x14ac:dyDescent="0.2">
      <c r="B20" s="5" t="str">
        <f>B6</f>
        <v>A</v>
      </c>
      <c r="C20" s="5" t="str">
        <f>C6</f>
        <v>B</v>
      </c>
      <c r="D20" s="5" t="str">
        <f>D6</f>
        <v>C</v>
      </c>
      <c r="E20" s="10"/>
      <c r="F20" s="5" t="str">
        <f>F6</f>
        <v>A</v>
      </c>
      <c r="G20" s="5" t="str">
        <f>G6</f>
        <v>B</v>
      </c>
      <c r="H20" s="5" t="str">
        <f>H6</f>
        <v>C</v>
      </c>
      <c r="I20" s="10"/>
      <c r="J20" s="5" t="str">
        <f>J6</f>
        <v>A</v>
      </c>
      <c r="K20" s="5" t="str">
        <f>K6</f>
        <v>B</v>
      </c>
      <c r="L20" s="5" t="str">
        <f>L6</f>
        <v>C</v>
      </c>
      <c r="M20" s="10"/>
      <c r="N20" s="5" t="str">
        <f>N6</f>
        <v>A</v>
      </c>
      <c r="O20" s="5" t="str">
        <f>O6</f>
        <v>B</v>
      </c>
      <c r="P20" s="5" t="str">
        <f>P6</f>
        <v>C</v>
      </c>
      <c r="R20" s="5" t="str">
        <f>R6</f>
        <v>D</v>
      </c>
      <c r="S20" s="5" t="str">
        <f>S6</f>
        <v>E</v>
      </c>
      <c r="T20" s="5" t="str">
        <f>T6</f>
        <v>F</v>
      </c>
    </row>
    <row r="21" spans="1:21" ht="52.5" customHeight="1" x14ac:dyDescent="0.2">
      <c r="A21" s="9" t="s">
        <v>7</v>
      </c>
      <c r="B21" s="18" t="str">
        <f>B7</f>
        <v>Value ($M)</v>
      </c>
      <c r="C21" s="30" t="str">
        <f>C7</f>
        <v>Value / (Max-Min)</v>
      </c>
      <c r="D21" s="18" t="s">
        <v>22</v>
      </c>
      <c r="E21" s="13"/>
      <c r="F21" s="18" t="str">
        <f>F7</f>
        <v>Value
Low = 1
Medium = 3
High = 9</v>
      </c>
      <c r="G21" s="30" t="str">
        <f>G7</f>
        <v>Value / (Max-Min)</v>
      </c>
      <c r="H21" s="18" t="str">
        <f>D21</f>
        <v>Column B x Objective Priority / Sum Col B + 1</v>
      </c>
      <c r="I21" s="13"/>
      <c r="J21" s="18" t="str">
        <f>J7</f>
        <v>Value
Low = 1
Medium = 3
High = 9</v>
      </c>
      <c r="K21" s="30" t="str">
        <f>K7</f>
        <v>Value / (Max-Min)</v>
      </c>
      <c r="L21" s="18" t="str">
        <f>H21</f>
        <v>Column B x Objective Priority / Sum Col B + 1</v>
      </c>
      <c r="M21" s="13"/>
      <c r="N21" s="18" t="str">
        <f>N7</f>
        <v>Value
Low = 1
Medium = 3
High = 9</v>
      </c>
      <c r="O21" s="30" t="str">
        <f>O7</f>
        <v>Value / (Max-Min)</v>
      </c>
      <c r="P21" s="18" t="str">
        <f>L21</f>
        <v>Column B x Objective Priority / Sum Col B + 1</v>
      </c>
      <c r="R21" s="30" t="s">
        <v>19</v>
      </c>
      <c r="S21" s="30" t="s">
        <v>24</v>
      </c>
      <c r="T21" s="30" t="s">
        <v>25</v>
      </c>
      <c r="U21" s="30" t="str">
        <f>U7</f>
        <v>Column F / Max Column F</v>
      </c>
    </row>
    <row r="22" spans="1:21" s="14" customFormat="1" ht="18" customHeight="1" x14ac:dyDescent="0.25">
      <c r="B22" s="15" t="str">
        <f>B8</f>
        <v>Objective 1</v>
      </c>
      <c r="C22" s="15"/>
      <c r="D22" s="16">
        <f>D8</f>
        <v>0.4</v>
      </c>
      <c r="E22" s="17"/>
      <c r="F22" s="15" t="str">
        <f>F8</f>
        <v>Objective 2</v>
      </c>
      <c r="G22" s="15"/>
      <c r="H22" s="16">
        <f>H8</f>
        <v>0.3</v>
      </c>
      <c r="I22" s="17"/>
      <c r="J22" s="15" t="str">
        <f>J8</f>
        <v>Objective 3</v>
      </c>
      <c r="K22" s="15"/>
      <c r="L22" s="16">
        <f>L8</f>
        <v>0.2</v>
      </c>
      <c r="M22" s="17"/>
      <c r="N22" s="15" t="str">
        <f>N8</f>
        <v>Objective 4</v>
      </c>
      <c r="O22" s="15"/>
      <c r="P22" s="16">
        <f>P8</f>
        <v>0.1</v>
      </c>
      <c r="R22" s="31" t="str">
        <f>R8</f>
        <v>Totals</v>
      </c>
      <c r="S22" s="31" t="s">
        <v>0</v>
      </c>
      <c r="T22" s="42" t="str">
        <f>T8</f>
        <v>Final Priorities</v>
      </c>
      <c r="U22" s="43" t="s">
        <v>26</v>
      </c>
    </row>
    <row r="23" spans="1:21" s="7" customFormat="1" x14ac:dyDescent="0.2">
      <c r="A23" s="12" t="str">
        <f>A9</f>
        <v>Alt 1</v>
      </c>
      <c r="B23" s="25">
        <f>B9</f>
        <v>200</v>
      </c>
      <c r="C23" s="37">
        <f>B23/MAX(B$23:B$26)</f>
        <v>1</v>
      </c>
      <c r="D23" s="37">
        <f>C23*D$8/(SUM(C$23:C$26)+1)</f>
        <v>0.1553398058252427</v>
      </c>
      <c r="E23" s="6"/>
      <c r="F23" s="34">
        <f>F9</f>
        <v>3</v>
      </c>
      <c r="G23" s="37">
        <f>F23/MAX(F$23:F$26)</f>
        <v>0.33333333333333331</v>
      </c>
      <c r="H23" s="37">
        <f>G23*H$8/(SUM(G$23:G$26)+1)</f>
        <v>3.3333333333333333E-2</v>
      </c>
      <c r="I23" s="6"/>
      <c r="J23" s="34">
        <f>J9</f>
        <v>9</v>
      </c>
      <c r="K23" s="37">
        <f>J23/MAX(J$23:J$26)</f>
        <v>1</v>
      </c>
      <c r="L23" s="37">
        <f>K23*L$8/(SUM(K$23:K$26)+1)</f>
        <v>5.8064516129032268E-2</v>
      </c>
      <c r="M23" s="6"/>
      <c r="N23" s="34">
        <f>N9</f>
        <v>9</v>
      </c>
      <c r="O23" s="37">
        <f>N23/MAX(N$23:N$26)</f>
        <v>1</v>
      </c>
      <c r="P23" s="37">
        <f>O23*P$8/(SUM(O$23:O$26)+1)</f>
        <v>2.4324324324324329E-2</v>
      </c>
      <c r="R23" s="28">
        <f>SUM(D23,H23,L23,P23)</f>
        <v>0.27106197961193262</v>
      </c>
      <c r="S23" s="28">
        <f>R23/SUM(R$23:R$26)</f>
        <v>0.40929141520132989</v>
      </c>
      <c r="T23" s="32">
        <f>S23</f>
        <v>0.40929141520132989</v>
      </c>
      <c r="U23" s="39">
        <f>1/MAX(T$23:T$26)*T23</f>
        <v>1</v>
      </c>
    </row>
    <row r="24" spans="1:21" x14ac:dyDescent="0.2">
      <c r="A24" s="12" t="str">
        <f>A10</f>
        <v>Alt 2</v>
      </c>
      <c r="B24" s="25">
        <f>B10</f>
        <v>25</v>
      </c>
      <c r="C24" s="37">
        <f t="shared" ref="C24:C26" si="7">B24/MAX(B$23:B$26)</f>
        <v>0.125</v>
      </c>
      <c r="D24" s="37">
        <f>C24*D$8/(SUM(C$23:C$26)+1)</f>
        <v>1.9417475728155338E-2</v>
      </c>
      <c r="F24" s="34">
        <f t="shared" ref="F24" si="8">F10</f>
        <v>9</v>
      </c>
      <c r="G24" s="37">
        <f t="shared" ref="G24:G26" si="9">F24/MAX(F$23:F$26)</f>
        <v>1</v>
      </c>
      <c r="H24" s="37">
        <f>G24*H$8/(SUM(G$23:G$26)+1)</f>
        <v>9.9999999999999992E-2</v>
      </c>
      <c r="J24" s="34">
        <f t="shared" ref="J24" si="10">J10</f>
        <v>3</v>
      </c>
      <c r="K24" s="37">
        <f t="shared" ref="K24:K26" si="11">J24/MAX(J$23:J$26)</f>
        <v>0.33333333333333331</v>
      </c>
      <c r="L24" s="37">
        <f>K24*L$8/(SUM(K$23:K$26)+1)</f>
        <v>1.935483870967742E-2</v>
      </c>
      <c r="N24" s="34">
        <f t="shared" ref="N24" si="12">N10</f>
        <v>9</v>
      </c>
      <c r="O24" s="37">
        <f t="shared" ref="O24:O26" si="13">N24/MAX(N$23:N$26)</f>
        <v>1</v>
      </c>
      <c r="P24" s="37">
        <f>O24*P$8/(SUM(O$23:O$26)+1)</f>
        <v>2.4324324324324329E-2</v>
      </c>
      <c r="R24" s="28">
        <f>SUM(D24,H24,L24,P24)</f>
        <v>0.16309663876215708</v>
      </c>
      <c r="S24" s="28">
        <f t="shared" ref="S24:S26" si="14">R24/SUM(R$23:R$26)</f>
        <v>0.24626859948825047</v>
      </c>
      <c r="T24" s="32">
        <f t="shared" ref="T24:T26" si="15">S24</f>
        <v>0.24626859948825047</v>
      </c>
      <c r="U24" s="39">
        <f t="shared" ref="U24:U26" si="16">1/MAX(T$23:T$26)*T24</f>
        <v>0.60169500346620097</v>
      </c>
    </row>
    <row r="25" spans="1:21" x14ac:dyDescent="0.2">
      <c r="A25" s="12" t="str">
        <f>A11</f>
        <v>Alt 3</v>
      </c>
      <c r="B25" s="25">
        <f>B11</f>
        <v>20</v>
      </c>
      <c r="C25" s="37">
        <f t="shared" si="7"/>
        <v>0.1</v>
      </c>
      <c r="D25" s="37">
        <f>C25*D$8/(SUM(C$23:C$26)+1)</f>
        <v>1.5533980582524273E-2</v>
      </c>
      <c r="F25" s="34">
        <f t="shared" ref="F25" si="17">F11</f>
        <v>3</v>
      </c>
      <c r="G25" s="37">
        <f t="shared" si="9"/>
        <v>0.33333333333333331</v>
      </c>
      <c r="H25" s="37">
        <f>G25*H$8/(SUM(G$23:G$26)+1)</f>
        <v>3.3333333333333333E-2</v>
      </c>
      <c r="J25" s="34">
        <f t="shared" ref="J25" si="18">J11</f>
        <v>9</v>
      </c>
      <c r="K25" s="37">
        <f t="shared" si="11"/>
        <v>1</v>
      </c>
      <c r="L25" s="37">
        <f>K25*L$8/(SUM(K$23:K$26)+1)</f>
        <v>5.8064516129032268E-2</v>
      </c>
      <c r="N25" s="34">
        <f t="shared" ref="N25" si="19">N11</f>
        <v>9</v>
      </c>
      <c r="O25" s="37">
        <f t="shared" si="13"/>
        <v>1</v>
      </c>
      <c r="P25" s="37">
        <f>O25*P$8/(SUM(O$23:O$26)+1)</f>
        <v>2.4324324324324329E-2</v>
      </c>
      <c r="R25" s="28">
        <f>SUM(D25,H25,L25,P25)</f>
        <v>0.1312561543692142</v>
      </c>
      <c r="S25" s="28">
        <f t="shared" si="14"/>
        <v>0.1981908980837937</v>
      </c>
      <c r="T25" s="32">
        <f t="shared" si="15"/>
        <v>0.1981908980837937</v>
      </c>
      <c r="U25" s="39">
        <f t="shared" si="16"/>
        <v>0.48422930636427808</v>
      </c>
    </row>
    <row r="26" spans="1:21" x14ac:dyDescent="0.2">
      <c r="A26" s="12" t="str">
        <f>A12</f>
        <v>Alt 4</v>
      </c>
      <c r="B26" s="26">
        <f>B12</f>
        <v>70</v>
      </c>
      <c r="C26" s="38">
        <f t="shared" si="7"/>
        <v>0.35</v>
      </c>
      <c r="D26" s="38">
        <f>C26*D$8/(SUM(C$23:C$26)+1)</f>
        <v>5.4368932038834944E-2</v>
      </c>
      <c r="F26" s="35">
        <f t="shared" ref="F26" si="20">F12</f>
        <v>3</v>
      </c>
      <c r="G26" s="38">
        <f t="shared" si="9"/>
        <v>0.33333333333333331</v>
      </c>
      <c r="H26" s="38">
        <f>G26*H$8/(SUM(G$23:G$26)+1)</f>
        <v>3.3333333333333333E-2</v>
      </c>
      <c r="J26" s="35">
        <f t="shared" ref="J26" si="21">J12</f>
        <v>1</v>
      </c>
      <c r="K26" s="38">
        <f t="shared" si="11"/>
        <v>0.1111111111111111</v>
      </c>
      <c r="L26" s="38">
        <f>K26*L$8/(SUM(K$23:K$26)+1)</f>
        <v>6.4516129032258073E-3</v>
      </c>
      <c r="N26" s="35">
        <f t="shared" ref="N26" si="22">N12</f>
        <v>1</v>
      </c>
      <c r="O26" s="38">
        <f t="shared" si="13"/>
        <v>0.1111111111111111</v>
      </c>
      <c r="P26" s="38">
        <f>O26*P$8/(SUM(O$23:O$26)+1)</f>
        <v>2.7027027027027029E-3</v>
      </c>
      <c r="R26" s="29">
        <f>SUM(D26,H26,L26,P26)</f>
        <v>9.6856580978096782E-2</v>
      </c>
      <c r="S26" s="29">
        <f t="shared" si="14"/>
        <v>0.14624908722662597</v>
      </c>
      <c r="T26" s="33">
        <f t="shared" si="15"/>
        <v>0.14624908722662597</v>
      </c>
      <c r="U26" s="40">
        <f t="shared" si="16"/>
        <v>0.35732263564503608</v>
      </c>
    </row>
    <row r="27" spans="1:21" x14ac:dyDescent="0.2">
      <c r="B27" s="11"/>
      <c r="C27" s="4"/>
      <c r="D27" s="4"/>
      <c r="H27" s="4"/>
      <c r="K27" s="4"/>
      <c r="L27" s="4"/>
      <c r="O27" s="4"/>
      <c r="P27" s="4"/>
      <c r="R27" s="4"/>
      <c r="S27" s="4"/>
    </row>
    <row r="28" spans="1:21" x14ac:dyDescent="0.2">
      <c r="A28" s="19"/>
      <c r="B28" s="20"/>
      <c r="C28" s="21"/>
      <c r="D28" s="21"/>
      <c r="E28" s="7"/>
      <c r="F28" s="22"/>
      <c r="G28" s="22"/>
      <c r="H28" s="21"/>
      <c r="I28" s="7"/>
      <c r="J28" s="22"/>
      <c r="K28" s="22"/>
      <c r="L28" s="21"/>
      <c r="M28" s="7"/>
      <c r="N28" s="22"/>
      <c r="O28" s="22"/>
      <c r="P28" s="21"/>
      <c r="R28" s="8"/>
      <c r="S28" s="8"/>
      <c r="T28" s="3"/>
    </row>
    <row r="31" spans="1:21" ht="31.5" customHeight="1" x14ac:dyDescent="0.2">
      <c r="A31" s="44" t="s">
        <v>27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x14ac:dyDescent="0.2">
      <c r="R32" s="4"/>
    </row>
    <row r="33" spans="1:22" x14ac:dyDescent="0.2">
      <c r="C33" s="46" t="s">
        <v>33</v>
      </c>
      <c r="D33" s="46" t="s">
        <v>34</v>
      </c>
      <c r="E33" s="10"/>
      <c r="F33" s="10"/>
      <c r="G33" s="46" t="s">
        <v>33</v>
      </c>
      <c r="H33" s="46" t="s">
        <v>34</v>
      </c>
      <c r="I33" s="10"/>
      <c r="J33" s="10"/>
      <c r="K33" s="46" t="s">
        <v>33</v>
      </c>
      <c r="L33" s="46" t="s">
        <v>34</v>
      </c>
      <c r="M33" s="10"/>
      <c r="N33" s="10"/>
      <c r="O33" s="46" t="s">
        <v>33</v>
      </c>
      <c r="P33" s="46" t="s">
        <v>34</v>
      </c>
      <c r="R33" s="46" t="s">
        <v>35</v>
      </c>
      <c r="U33" s="46" t="s">
        <v>38</v>
      </c>
    </row>
    <row r="34" spans="1:22" x14ac:dyDescent="0.2">
      <c r="B34" s="5" t="str">
        <f>B20</f>
        <v>A</v>
      </c>
      <c r="C34" s="5" t="str">
        <f>C20</f>
        <v>B</v>
      </c>
      <c r="D34" s="5" t="str">
        <f>D20</f>
        <v>C</v>
      </c>
      <c r="E34" s="10"/>
      <c r="F34" s="5" t="str">
        <f>F20</f>
        <v>A</v>
      </c>
      <c r="G34" s="5" t="str">
        <f>G20</f>
        <v>B</v>
      </c>
      <c r="H34" s="5" t="str">
        <f>H20</f>
        <v>C</v>
      </c>
      <c r="I34" s="10"/>
      <c r="J34" s="5" t="str">
        <f>J20</f>
        <v>A</v>
      </c>
      <c r="K34" s="5" t="str">
        <f>K20</f>
        <v>B</v>
      </c>
      <c r="L34" s="5" t="str">
        <f>L20</f>
        <v>C</v>
      </c>
      <c r="M34" s="10"/>
      <c r="N34" s="5" t="str">
        <f>N20</f>
        <v>A</v>
      </c>
      <c r="O34" s="5" t="str">
        <f>O20</f>
        <v>B</v>
      </c>
      <c r="P34" s="5" t="str">
        <f>P20</f>
        <v>C</v>
      </c>
      <c r="R34" s="5" t="str">
        <f>R20</f>
        <v>D</v>
      </c>
      <c r="S34" s="5" t="str">
        <f>S20</f>
        <v>E</v>
      </c>
      <c r="T34" s="5" t="str">
        <f>T20</f>
        <v>F</v>
      </c>
    </row>
    <row r="35" spans="1:22" ht="52.5" customHeight="1" x14ac:dyDescent="0.2">
      <c r="A35" s="9" t="s">
        <v>7</v>
      </c>
      <c r="B35" s="18" t="str">
        <f>B21</f>
        <v>Value ($M)</v>
      </c>
      <c r="C35" s="30" t="str">
        <f>C21</f>
        <v>Value / (Max-Min)</v>
      </c>
      <c r="D35" s="18" t="s">
        <v>21</v>
      </c>
      <c r="E35" s="13"/>
      <c r="F35" s="18" t="str">
        <f>F21</f>
        <v>Value
Low = 1
Medium = 3
High = 9</v>
      </c>
      <c r="G35" s="30" t="str">
        <f>G21</f>
        <v>Value / (Max-Min)</v>
      </c>
      <c r="H35" s="18" t="str">
        <f>D35</f>
        <v>Column B x Objective Priority</v>
      </c>
      <c r="I35" s="13"/>
      <c r="J35" s="18" t="str">
        <f>J21</f>
        <v>Value
Low = 1
Medium = 3
High = 9</v>
      </c>
      <c r="K35" s="30" t="str">
        <f>K21</f>
        <v>Value / (Max-Min)</v>
      </c>
      <c r="L35" s="18" t="str">
        <f>H35</f>
        <v>Column B x Objective Priority</v>
      </c>
      <c r="M35" s="13"/>
      <c r="N35" s="18" t="str">
        <f>N21</f>
        <v>Value
Low = 1
Medium = 3
High = 9</v>
      </c>
      <c r="O35" s="30" t="str">
        <f>O21</f>
        <v>Value / (Max-Min)</v>
      </c>
      <c r="P35" s="18" t="str">
        <f>L35</f>
        <v>Column B x Objective Priority</v>
      </c>
      <c r="R35" s="30" t="s">
        <v>19</v>
      </c>
      <c r="S35" s="30" t="s">
        <v>24</v>
      </c>
      <c r="T35" s="30" t="s">
        <v>25</v>
      </c>
      <c r="U35" s="30" t="str">
        <f>U21</f>
        <v>Column F / Max Column F</v>
      </c>
    </row>
    <row r="36" spans="1:22" s="14" customFormat="1" ht="18" customHeight="1" x14ac:dyDescent="0.25">
      <c r="B36" s="15" t="str">
        <f>B22</f>
        <v>Objective 1</v>
      </c>
      <c r="C36" s="15"/>
      <c r="D36" s="16">
        <f>D22</f>
        <v>0.4</v>
      </c>
      <c r="E36" s="17"/>
      <c r="F36" s="15" t="str">
        <f>F22</f>
        <v>Objective 2</v>
      </c>
      <c r="G36" s="15"/>
      <c r="H36" s="16">
        <f>H22</f>
        <v>0.3</v>
      </c>
      <c r="I36" s="17"/>
      <c r="J36" s="15" t="str">
        <f>J22</f>
        <v>Objective 3</v>
      </c>
      <c r="K36" s="15"/>
      <c r="L36" s="16">
        <f>L22</f>
        <v>0.2</v>
      </c>
      <c r="M36" s="17"/>
      <c r="N36" s="15" t="str">
        <f>N22</f>
        <v>Objective 4</v>
      </c>
      <c r="O36" s="15"/>
      <c r="P36" s="16">
        <f>P22</f>
        <v>0.1</v>
      </c>
      <c r="R36" s="31" t="str">
        <f>R22</f>
        <v>Totals</v>
      </c>
      <c r="S36" s="31"/>
      <c r="T36" s="42" t="str">
        <f>T22</f>
        <v>Final Priorities</v>
      </c>
      <c r="U36" s="43" t="s">
        <v>26</v>
      </c>
    </row>
    <row r="37" spans="1:22" s="7" customFormat="1" x14ac:dyDescent="0.2">
      <c r="A37" s="12" t="str">
        <f>A23</f>
        <v>Alt 1</v>
      </c>
      <c r="B37" s="25">
        <f>B23</f>
        <v>200</v>
      </c>
      <c r="C37" s="37">
        <f>B37/MAX(B$23:B$26)</f>
        <v>1</v>
      </c>
      <c r="D37" s="24">
        <f>C37*D$8</f>
        <v>0.4</v>
      </c>
      <c r="E37" s="6"/>
      <c r="F37" s="34">
        <f>F23</f>
        <v>3</v>
      </c>
      <c r="G37" s="24">
        <f>F37/MAX(F$23:F$26)</f>
        <v>0.33333333333333331</v>
      </c>
      <c r="H37" s="24">
        <f>G37*H$8</f>
        <v>9.9999999999999992E-2</v>
      </c>
      <c r="I37" s="6"/>
      <c r="J37" s="34">
        <f>J23</f>
        <v>9</v>
      </c>
      <c r="K37" s="24">
        <f>J37/MAX(J$23:J$26)</f>
        <v>1</v>
      </c>
      <c r="L37" s="24">
        <f>K37*L$8</f>
        <v>0.2</v>
      </c>
      <c r="M37" s="6"/>
      <c r="N37" s="34">
        <f>N23</f>
        <v>9</v>
      </c>
      <c r="O37" s="24">
        <f>N37/MAX(N$23:N$26)</f>
        <v>1</v>
      </c>
      <c r="P37" s="24">
        <f>O37*P$8</f>
        <v>0.1</v>
      </c>
      <c r="R37" s="28">
        <f>SUM(D37,H37,L37,P37)</f>
        <v>0.79999999999999993</v>
      </c>
      <c r="S37" s="28"/>
      <c r="T37" s="32">
        <f>R37</f>
        <v>0.79999999999999993</v>
      </c>
      <c r="U37" s="39">
        <f>1/MAX(T$37:T$40)*T37</f>
        <v>0.99999999999999989</v>
      </c>
      <c r="V37" s="41"/>
    </row>
    <row r="38" spans="1:22" x14ac:dyDescent="0.2">
      <c r="A38" s="12" t="str">
        <f t="shared" ref="A38:B38" si="23">A24</f>
        <v>Alt 2</v>
      </c>
      <c r="B38" s="25">
        <f t="shared" si="23"/>
        <v>25</v>
      </c>
      <c r="C38" s="37">
        <f t="shared" ref="C38:C40" si="24">B38/MAX(B$23:B$26)</f>
        <v>0.125</v>
      </c>
      <c r="D38" s="24">
        <f t="shared" ref="D38:D40" si="25">C38*D$8</f>
        <v>0.05</v>
      </c>
      <c r="F38" s="34">
        <f t="shared" ref="F38" si="26">F24</f>
        <v>9</v>
      </c>
      <c r="G38" s="24">
        <f t="shared" ref="G38:G40" si="27">F38/MAX(F$23:F$26)</f>
        <v>1</v>
      </c>
      <c r="H38" s="24">
        <f t="shared" ref="H38:H40" si="28">G38*H$8</f>
        <v>0.3</v>
      </c>
      <c r="J38" s="34">
        <f t="shared" ref="J38" si="29">J24</f>
        <v>3</v>
      </c>
      <c r="K38" s="24">
        <f t="shared" ref="K38:K40" si="30">J38/MAX(J$23:J$26)</f>
        <v>0.33333333333333331</v>
      </c>
      <c r="L38" s="24">
        <f t="shared" ref="L38:L40" si="31">K38*L$8</f>
        <v>6.6666666666666666E-2</v>
      </c>
      <c r="N38" s="34">
        <f t="shared" ref="N38" si="32">N24</f>
        <v>9</v>
      </c>
      <c r="O38" s="24">
        <f t="shared" ref="O38:O40" si="33">N38/MAX(N$23:N$26)</f>
        <v>1</v>
      </c>
      <c r="P38" s="24">
        <f t="shared" ref="P38:P40" si="34">O38*P$8</f>
        <v>0.1</v>
      </c>
      <c r="R38" s="28">
        <f>SUM(D38,H38,L38,P38)</f>
        <v>0.51666666666666661</v>
      </c>
      <c r="S38" s="28"/>
      <c r="T38" s="32">
        <f t="shared" ref="T38:T40" si="35">R38</f>
        <v>0.51666666666666661</v>
      </c>
      <c r="U38" s="39">
        <f t="shared" ref="U38:U40" si="36">1/MAX(T$37:T$40)*T38</f>
        <v>0.64583333333333326</v>
      </c>
      <c r="V38" s="41"/>
    </row>
    <row r="39" spans="1:22" x14ac:dyDescent="0.2">
      <c r="A39" s="12" t="str">
        <f t="shared" ref="A39:B39" si="37">A25</f>
        <v>Alt 3</v>
      </c>
      <c r="B39" s="25">
        <f t="shared" si="37"/>
        <v>20</v>
      </c>
      <c r="C39" s="37">
        <f t="shared" si="24"/>
        <v>0.1</v>
      </c>
      <c r="D39" s="24">
        <f t="shared" si="25"/>
        <v>4.0000000000000008E-2</v>
      </c>
      <c r="F39" s="34">
        <f t="shared" ref="F39" si="38">F25</f>
        <v>3</v>
      </c>
      <c r="G39" s="24">
        <f t="shared" si="27"/>
        <v>0.33333333333333331</v>
      </c>
      <c r="H39" s="24">
        <f t="shared" si="28"/>
        <v>9.9999999999999992E-2</v>
      </c>
      <c r="J39" s="34">
        <f t="shared" ref="J39" si="39">J25</f>
        <v>9</v>
      </c>
      <c r="K39" s="24">
        <f t="shared" si="30"/>
        <v>1</v>
      </c>
      <c r="L39" s="24">
        <f t="shared" si="31"/>
        <v>0.2</v>
      </c>
      <c r="N39" s="34">
        <f t="shared" ref="N39" si="40">N25</f>
        <v>9</v>
      </c>
      <c r="O39" s="24">
        <f t="shared" si="33"/>
        <v>1</v>
      </c>
      <c r="P39" s="24">
        <f t="shared" si="34"/>
        <v>0.1</v>
      </c>
      <c r="R39" s="28">
        <f>SUM(D39,H39,L39,P39)</f>
        <v>0.44000000000000006</v>
      </c>
      <c r="S39" s="28"/>
      <c r="T39" s="32">
        <f t="shared" si="35"/>
        <v>0.44000000000000006</v>
      </c>
      <c r="U39" s="39">
        <f t="shared" si="36"/>
        <v>0.55000000000000004</v>
      </c>
      <c r="V39" s="41"/>
    </row>
    <row r="40" spans="1:22" x14ac:dyDescent="0.2">
      <c r="A40" s="12" t="str">
        <f t="shared" ref="A40:B40" si="41">A26</f>
        <v>Alt 4</v>
      </c>
      <c r="B40" s="26">
        <f t="shared" si="41"/>
        <v>70</v>
      </c>
      <c r="C40" s="38">
        <f t="shared" si="24"/>
        <v>0.35</v>
      </c>
      <c r="D40" s="27">
        <f t="shared" si="25"/>
        <v>0.13999999999999999</v>
      </c>
      <c r="F40" s="35">
        <f t="shared" ref="F40" si="42">F26</f>
        <v>3</v>
      </c>
      <c r="G40" s="27">
        <f t="shared" si="27"/>
        <v>0.33333333333333331</v>
      </c>
      <c r="H40" s="27">
        <f t="shared" si="28"/>
        <v>9.9999999999999992E-2</v>
      </c>
      <c r="J40" s="35">
        <f t="shared" ref="J40" si="43">J26</f>
        <v>1</v>
      </c>
      <c r="K40" s="27">
        <f t="shared" si="30"/>
        <v>0.1111111111111111</v>
      </c>
      <c r="L40" s="27">
        <f t="shared" si="31"/>
        <v>2.2222222222222223E-2</v>
      </c>
      <c r="N40" s="35">
        <f t="shared" ref="N40" si="44">N26</f>
        <v>1</v>
      </c>
      <c r="O40" s="27">
        <f t="shared" si="33"/>
        <v>0.1111111111111111</v>
      </c>
      <c r="P40" s="27">
        <f t="shared" si="34"/>
        <v>1.1111111111111112E-2</v>
      </c>
      <c r="R40" s="29">
        <f>SUM(D40,H40,L40,P40)</f>
        <v>0.27333333333333332</v>
      </c>
      <c r="S40" s="29"/>
      <c r="T40" s="33">
        <f t="shared" si="35"/>
        <v>0.27333333333333332</v>
      </c>
      <c r="U40" s="40">
        <f t="shared" si="36"/>
        <v>0.34166666666666667</v>
      </c>
      <c r="V40" s="41"/>
    </row>
  </sheetData>
  <mergeCells count="5">
    <mergeCell ref="A3:U3"/>
    <mergeCell ref="A17:U17"/>
    <mergeCell ref="A31:U31"/>
    <mergeCell ref="S5:T5"/>
    <mergeCell ref="S19:T19"/>
  </mergeCells>
  <pageMargins left="0.7" right="0.7" top="0.75" bottom="0.75" header="0.3" footer="0.3"/>
  <pageSetup orientation="portrait" horizontalDpi="75" verticalDpi="7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Edmonds</dc:creator>
  <cp:lastModifiedBy>Mark</cp:lastModifiedBy>
  <dcterms:created xsi:type="dcterms:W3CDTF">2012-08-23T03:40:31Z</dcterms:created>
  <dcterms:modified xsi:type="dcterms:W3CDTF">2012-09-01T01:55:14Z</dcterms:modified>
</cp:coreProperties>
</file>